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<sst xmlns="http://schemas.openxmlformats.org/spreadsheetml/2006/main" count="207" uniqueCount="42">
  <si>
    <t xml:space="preserve">                    Summary of tests above.</t>
  </si>
  <si>
    <t xml:space="preserve">        If it is determined that AC is the correct method to measure input then the following would apply.</t>
  </si>
  <si>
    <t xml:space="preserve">      Using PS Volts and amps</t>
  </si>
  <si>
    <t xml:space="preserve">     The GAP Generator With No Moving Parts</t>
  </si>
  <si>
    <t xml:space="preserve">   The GAP Generator</t>
  </si>
  <si>
    <t xml:space="preserve">  10-21-18 at 20:02</t>
  </si>
  <si>
    <t xml:space="preserve">  10-21-18 at 20:08</t>
  </si>
  <si>
    <t xml:space="preserve">  10-21-18 at 21:30</t>
  </si>
  <si>
    <t>% Unity</t>
  </si>
  <si>
    <t>10-21-18 at 20:02</t>
  </si>
  <si>
    <t>10-21-18 at 20:08</t>
  </si>
  <si>
    <t>10-21-18 at 21:30</t>
  </si>
  <si>
    <t>4.75 amp fuse.</t>
  </si>
  <si>
    <t>5 amp fuse.</t>
  </si>
  <si>
    <t>Added the info on 4.75 amp fuse 10-26-2018</t>
  </si>
  <si>
    <t>Amps</t>
  </si>
  <si>
    <t>Average watts over unity using PS volts &amp; amps.</t>
  </si>
  <si>
    <t>Average watts over unity using PS volts &amp; fuse size for amps.</t>
  </si>
  <si>
    <t>In Volts</t>
  </si>
  <si>
    <t>Input DC from power supply.</t>
  </si>
  <si>
    <t>No Rectifier.</t>
  </si>
  <si>
    <t>Note the decrease the input.</t>
  </si>
  <si>
    <t>One 1500 watt element &amp; one forklift light.</t>
  </si>
  <si>
    <t>Output AC</t>
  </si>
  <si>
    <t>Output DC. Avg of 6.</t>
  </si>
  <si>
    <t>Output DC. Avg of 7.</t>
  </si>
  <si>
    <t>Output DC. No Avg. Just checking 5 amp fuse.</t>
  </si>
  <si>
    <t>Percent overunity.</t>
  </si>
  <si>
    <t>Power Supply states 42 volts and 5.9 amps.</t>
  </si>
  <si>
    <t>PS Volts</t>
  </si>
  <si>
    <t>The GAP Generator With No Moving Parts</t>
  </si>
  <si>
    <t>Time</t>
  </si>
  <si>
    <t>Total output amps and watts.</t>
  </si>
  <si>
    <t>Using Multimeters</t>
  </si>
  <si>
    <t>Using PS Volts &amp; fuse size 4.75 for amps</t>
  </si>
  <si>
    <t>Using PS Volts &amp; fuse size for amps</t>
  </si>
  <si>
    <t>Volts</t>
  </si>
  <si>
    <t>Watts</t>
  </si>
  <si>
    <t>Watts IN</t>
  </si>
  <si>
    <t>Watts OU</t>
  </si>
  <si>
    <t>Watts OUT</t>
  </si>
  <si>
    <t>Watts overunity.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</si>
</sst>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7">
      <alignment/>
      <protection/>
    </xf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3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5" max="15" width="8.421875" style="4" customWidth="1"/>
    <col min="16" max="16" width="11.00390625" style="4" customWidth="1"/>
    <col min="17" max="17" width="8.421875" style="4" customWidth="1"/>
    <col min="18" max="18" width="9.28125" style="4" customWidth="1"/>
    <col min="20" max="20" width="16.140625" style="0" customWidth="1"/>
    <col min="21" max="21" width="14.421875" style="0" customWidth="1"/>
  </cols>
  <sheetData>
    <row r="1" spans="1:19" ht="15.75">
      <c r="A1" s="1" t="s">
        <v>30</v>
      </c>
      <c r="B1" s="1"/>
      <c r="C1" s="9"/>
      <c r="D1" s="9"/>
      <c r="E1" s="9"/>
      <c r="H1" s="1" t="s">
        <v>30</v>
      </c>
      <c r="I1" s="1"/>
      <c r="J1" s="9"/>
      <c r="K1" s="9"/>
      <c r="L1" s="9"/>
      <c r="O1" s="1"/>
      <c r="P1" s="1"/>
      <c r="Q1" s="9"/>
      <c r="R1" s="9" t="s">
        <v>3</v>
      </c>
      <c r="S1" s="9"/>
    </row>
    <row r="2" spans="2:20" ht="15.75">
      <c r="B2" t="s">
        <v>33</v>
      </c>
      <c r="I2" t="s">
        <v>33</v>
      </c>
      <c r="O2" s="12"/>
      <c r="P2" s="12"/>
      <c r="Q2" s="12"/>
      <c r="R2" s="14" t="s">
        <v>0</v>
      </c>
      <c r="S2" s="13"/>
      <c r="T2" s="13"/>
    </row>
    <row r="3" spans="1:20" ht="12.75">
      <c r="A3" t="s">
        <v>28</v>
      </c>
      <c r="H3" t="s">
        <v>28</v>
      </c>
      <c r="S3" s="15" t="s">
        <v>2</v>
      </c>
      <c r="T3" s="15"/>
    </row>
    <row r="4" spans="2:20" ht="12.75">
      <c r="B4" s="3" t="s">
        <v>4</v>
      </c>
      <c r="C4" s="3"/>
      <c r="E4" s="3" t="s">
        <v>20</v>
      </c>
      <c r="F4" s="3"/>
      <c r="I4" s="3" t="s">
        <v>4</v>
      </c>
      <c r="J4" s="3"/>
      <c r="L4" s="3" t="s">
        <v>20</v>
      </c>
      <c r="M4" s="3"/>
      <c r="O4" s="6" t="s">
        <v>8</v>
      </c>
      <c r="P4" s="5" t="s">
        <v>40</v>
      </c>
      <c r="Q4" s="5" t="s">
        <v>38</v>
      </c>
      <c r="R4" s="5" t="s">
        <v>39</v>
      </c>
      <c r="S4" s="7" t="s">
        <v>29</v>
      </c>
      <c r="T4" s="10" t="s">
        <v>31</v>
      </c>
    </row>
    <row r="5" spans="2:22" ht="12.75">
      <c r="B5" t="s">
        <v>5</v>
      </c>
      <c r="D5" t="s">
        <v>13</v>
      </c>
      <c r="I5" t="s">
        <v>5</v>
      </c>
      <c r="K5" s="19" t="s">
        <v>13</v>
      </c>
      <c r="O5" s="4">
        <f>P5/Q5*100</f>
        <v>121.06537530266344</v>
      </c>
      <c r="P5" s="2">
        <v>300</v>
      </c>
      <c r="Q5" s="17">
        <f>S5*5.9</f>
        <v>247.8</v>
      </c>
      <c r="R5" s="4">
        <f>P5-Q5</f>
        <v>52.19999999999999</v>
      </c>
      <c r="S5" s="8">
        <v>42</v>
      </c>
      <c r="T5" s="11" t="s">
        <v>9</v>
      </c>
      <c r="U5" s="18" t="s">
        <v>20</v>
      </c>
      <c r="V5" t="s">
        <v>22</v>
      </c>
    </row>
    <row r="6" spans="1:22" ht="12.75">
      <c r="A6" s="2" t="s">
        <v>36</v>
      </c>
      <c r="B6" s="2" t="s">
        <v>15</v>
      </c>
      <c r="C6" s="2" t="s">
        <v>37</v>
      </c>
      <c r="D6" t="s">
        <v>22</v>
      </c>
      <c r="H6" s="2" t="s">
        <v>36</v>
      </c>
      <c r="I6" s="2" t="s">
        <v>15</v>
      </c>
      <c r="J6" s="2" t="s">
        <v>37</v>
      </c>
      <c r="K6" t="s">
        <v>22</v>
      </c>
      <c r="O6" s="4">
        <f>P6/Q6*100</f>
        <v>118.8135593220339</v>
      </c>
      <c r="P6" s="2">
        <v>294.42</v>
      </c>
      <c r="Q6" s="17">
        <f>S6*5.9</f>
        <v>247.8</v>
      </c>
      <c r="R6" s="4">
        <f>P6-Q6</f>
        <v>46.620000000000005</v>
      </c>
      <c r="S6" s="8">
        <v>42</v>
      </c>
      <c r="T6" s="11" t="s">
        <v>10</v>
      </c>
      <c r="U6" s="18" t="s">
        <v>20</v>
      </c>
      <c r="V6" t="s">
        <v>22</v>
      </c>
    </row>
    <row r="7" spans="1:22" ht="12.75">
      <c r="A7" s="4">
        <v>42</v>
      </c>
      <c r="B7" s="4">
        <v>5.9</v>
      </c>
      <c r="C7" s="4">
        <f>A7*B7</f>
        <v>247.8</v>
      </c>
      <c r="D7" t="s">
        <v>19</v>
      </c>
      <c r="H7" s="4">
        <v>42</v>
      </c>
      <c r="I7" s="6">
        <v>5</v>
      </c>
      <c r="J7" s="4">
        <f>H7*I7</f>
        <v>210</v>
      </c>
      <c r="K7" t="s">
        <v>19</v>
      </c>
      <c r="O7" s="4">
        <f>P7/Q7*100</f>
        <v>137.50201775625504</v>
      </c>
      <c r="P7" s="2">
        <v>340.73</v>
      </c>
      <c r="Q7" s="17">
        <f>S7*5.9</f>
        <v>247.8</v>
      </c>
      <c r="R7" s="4">
        <f>P7-Q7</f>
        <v>92.93</v>
      </c>
      <c r="S7" s="8">
        <v>42</v>
      </c>
      <c r="T7" s="11" t="s">
        <v>11</v>
      </c>
      <c r="U7" s="18" t="s">
        <v>20</v>
      </c>
      <c r="V7" t="s">
        <v>22</v>
      </c>
    </row>
    <row r="8" spans="1:19" ht="12.75">
      <c r="A8" s="2">
        <v>38.14</v>
      </c>
      <c r="B8" s="2">
        <v>5.76</v>
      </c>
      <c r="C8" s="2">
        <f>A8*B8</f>
        <v>219.6864</v>
      </c>
      <c r="D8" t="s">
        <v>23</v>
      </c>
      <c r="H8" s="2">
        <v>38.14</v>
      </c>
      <c r="I8" s="2">
        <v>5.76</v>
      </c>
      <c r="J8" s="2">
        <f>H8*I8</f>
        <v>219.6864</v>
      </c>
      <c r="K8" t="s">
        <v>23</v>
      </c>
      <c r="R8" s="4">
        <f>AVERAGE(R5:R7)</f>
        <v>63.916666666666664</v>
      </c>
      <c r="S8" t="s">
        <v>16</v>
      </c>
    </row>
    <row r="9" spans="1:11" ht="12.75">
      <c r="A9" s="2">
        <v>41.1</v>
      </c>
      <c r="B9" s="2">
        <v>1.954</v>
      </c>
      <c r="C9" s="2">
        <f>A9*B9</f>
        <v>80.3094</v>
      </c>
      <c r="D9" t="s">
        <v>25</v>
      </c>
      <c r="H9" s="2">
        <v>41.1</v>
      </c>
      <c r="I9" s="2">
        <v>1.954</v>
      </c>
      <c r="J9" s="2">
        <f>H9*I9</f>
        <v>80.3094</v>
      </c>
      <c r="K9" t="s">
        <v>25</v>
      </c>
    </row>
    <row r="10" spans="1:20" ht="12.75">
      <c r="A10" s="4"/>
      <c r="B10" s="5">
        <f>B8+B9</f>
        <v>7.7139999999999995</v>
      </c>
      <c r="C10" s="2">
        <f>C8+C9</f>
        <v>299.9958</v>
      </c>
      <c r="D10" t="s">
        <v>32</v>
      </c>
      <c r="H10" s="2"/>
      <c r="I10" s="5">
        <f>I8+I9</f>
        <v>7.7139999999999995</v>
      </c>
      <c r="J10" s="2">
        <f>J8+J9</f>
        <v>299.9958</v>
      </c>
      <c r="K10" t="s">
        <v>32</v>
      </c>
      <c r="S10" s="15" t="s">
        <v>35</v>
      </c>
      <c r="T10" s="15"/>
    </row>
    <row r="11" spans="1:20" ht="12.75">
      <c r="A11" s="4"/>
      <c r="B11" s="4"/>
      <c r="C11" s="2">
        <f>C10-C7</f>
        <v>52.19579999999996</v>
      </c>
      <c r="D11" t="s">
        <v>41</v>
      </c>
      <c r="H11" s="2"/>
      <c r="I11" s="2"/>
      <c r="J11" s="2">
        <f>J10-J7</f>
        <v>89.99579999999997</v>
      </c>
      <c r="K11" t="s">
        <v>41</v>
      </c>
      <c r="O11" s="6" t="s">
        <v>8</v>
      </c>
      <c r="P11" s="5" t="s">
        <v>40</v>
      </c>
      <c r="Q11" s="5" t="s">
        <v>38</v>
      </c>
      <c r="R11" s="5" t="s">
        <v>39</v>
      </c>
      <c r="S11" s="7" t="s">
        <v>29</v>
      </c>
      <c r="T11" s="10" t="s">
        <v>31</v>
      </c>
    </row>
    <row r="12" spans="1:22" ht="12.75">
      <c r="A12" s="2"/>
      <c r="B12" s="2"/>
      <c r="C12" s="2">
        <f>C10/C7*100</f>
        <v>121.06368038740918</v>
      </c>
      <c r="D12" t="s">
        <v>27</v>
      </c>
      <c r="H12" s="2"/>
      <c r="I12" s="2"/>
      <c r="J12" s="2">
        <f>J10/J7*100</f>
        <v>142.85514285714285</v>
      </c>
      <c r="K12" t="s">
        <v>27</v>
      </c>
      <c r="O12" s="4">
        <f>P12/Q12*100</f>
        <v>142.85714285714286</v>
      </c>
      <c r="P12" s="2">
        <v>300</v>
      </c>
      <c r="Q12" s="17">
        <f>S12*5</f>
        <v>210</v>
      </c>
      <c r="R12" s="4">
        <f>P12-Q12</f>
        <v>90</v>
      </c>
      <c r="S12" s="8">
        <v>42</v>
      </c>
      <c r="T12" s="11" t="s">
        <v>9</v>
      </c>
      <c r="U12" s="18" t="s">
        <v>20</v>
      </c>
      <c r="V12" t="s">
        <v>22</v>
      </c>
    </row>
    <row r="13" spans="15:22" ht="12.75">
      <c r="O13" s="4">
        <f>P13/Q13*100</f>
        <v>140.20000000000002</v>
      </c>
      <c r="P13" s="2">
        <v>294.42</v>
      </c>
      <c r="Q13" s="17">
        <f>S13*5</f>
        <v>210</v>
      </c>
      <c r="R13" s="4">
        <f>P13-Q13</f>
        <v>84.42000000000002</v>
      </c>
      <c r="S13" s="8">
        <v>42</v>
      </c>
      <c r="T13" s="11" t="s">
        <v>10</v>
      </c>
      <c r="U13" s="18" t="s">
        <v>20</v>
      </c>
      <c r="V13" t="s">
        <v>22</v>
      </c>
    </row>
    <row r="14" spans="2:22" ht="12.75">
      <c r="B14" s="3" t="s">
        <v>4</v>
      </c>
      <c r="C14" s="3"/>
      <c r="E14" s="3" t="s">
        <v>20</v>
      </c>
      <c r="F14" s="3"/>
      <c r="I14" s="3" t="s">
        <v>4</v>
      </c>
      <c r="J14" s="3"/>
      <c r="L14" s="3" t="s">
        <v>20</v>
      </c>
      <c r="M14" s="3"/>
      <c r="O14" s="4">
        <f>P14/Q14*100</f>
        <v>162.25238095238097</v>
      </c>
      <c r="P14" s="2">
        <v>340.73</v>
      </c>
      <c r="Q14" s="17">
        <f>S14*5</f>
        <v>210</v>
      </c>
      <c r="R14" s="4">
        <f>P14-Q14</f>
        <v>130.73000000000002</v>
      </c>
      <c r="S14" s="8">
        <v>42</v>
      </c>
      <c r="T14" s="11" t="s">
        <v>11</v>
      </c>
      <c r="U14" s="18" t="s">
        <v>20</v>
      </c>
      <c r="V14" t="s">
        <v>22</v>
      </c>
    </row>
    <row r="15" spans="2:19" ht="12.75">
      <c r="B15" t="s">
        <v>6</v>
      </c>
      <c r="D15" t="s">
        <v>13</v>
      </c>
      <c r="I15" t="s">
        <v>6</v>
      </c>
      <c r="K15" s="19" t="s">
        <v>13</v>
      </c>
      <c r="R15" s="4">
        <f>AVERAGE(R12:R14)</f>
        <v>101.71666666666668</v>
      </c>
      <c r="S15" t="s">
        <v>17</v>
      </c>
    </row>
    <row r="16" spans="1:11" ht="12.75">
      <c r="A16" s="2" t="s">
        <v>36</v>
      </c>
      <c r="B16" s="2" t="s">
        <v>15</v>
      </c>
      <c r="C16" s="2" t="s">
        <v>37</v>
      </c>
      <c r="D16" t="s">
        <v>22</v>
      </c>
      <c r="H16" s="2" t="s">
        <v>36</v>
      </c>
      <c r="I16" s="2" t="s">
        <v>15</v>
      </c>
      <c r="J16" s="2" t="s">
        <v>37</v>
      </c>
      <c r="K16" t="s">
        <v>22</v>
      </c>
    </row>
    <row r="17" spans="1:21" ht="15">
      <c r="A17" s="4">
        <v>42</v>
      </c>
      <c r="B17" s="4">
        <v>5.9</v>
      </c>
      <c r="C17" s="4">
        <f>A17*B17</f>
        <v>247.8</v>
      </c>
      <c r="D17" t="s">
        <v>19</v>
      </c>
      <c r="H17" s="4">
        <v>42</v>
      </c>
      <c r="I17" s="6">
        <v>5</v>
      </c>
      <c r="J17" s="4">
        <f>H17*I17</f>
        <v>210</v>
      </c>
      <c r="K17" t="s">
        <v>19</v>
      </c>
      <c r="O17" s="13" t="s">
        <v>1</v>
      </c>
      <c r="P17" s="13"/>
      <c r="Q17" s="13"/>
      <c r="R17" s="13"/>
      <c r="S17" s="13"/>
      <c r="T17" s="13"/>
      <c r="U17" s="13"/>
    </row>
    <row r="18" spans="1:20" ht="12.75">
      <c r="A18" s="2">
        <v>38.13</v>
      </c>
      <c r="B18" s="2">
        <v>5.78</v>
      </c>
      <c r="C18" s="2">
        <f>A18*B18</f>
        <v>220.39140000000003</v>
      </c>
      <c r="D18" t="s">
        <v>23</v>
      </c>
      <c r="H18" s="2">
        <v>38.13</v>
      </c>
      <c r="I18" s="2">
        <v>5.78</v>
      </c>
      <c r="J18" s="2">
        <f>H18*I18</f>
        <v>220.39140000000003</v>
      </c>
      <c r="K18" t="s">
        <v>23</v>
      </c>
      <c r="O18" s="6" t="s">
        <v>8</v>
      </c>
      <c r="P18" s="5" t="s">
        <v>40</v>
      </c>
      <c r="Q18" s="5" t="s">
        <v>38</v>
      </c>
      <c r="R18" s="5" t="s">
        <v>39</v>
      </c>
      <c r="S18" s="7" t="s">
        <v>18</v>
      </c>
      <c r="T18" s="10" t="s">
        <v>31</v>
      </c>
    </row>
    <row r="19" spans="1:22" ht="12.75">
      <c r="A19" s="2">
        <v>40.9</v>
      </c>
      <c r="B19" s="2">
        <v>1.81</v>
      </c>
      <c r="C19" s="2">
        <f>A19*B19</f>
        <v>74.029</v>
      </c>
      <c r="D19" t="s">
        <v>24</v>
      </c>
      <c r="H19" s="2">
        <v>40.9</v>
      </c>
      <c r="I19" s="2">
        <v>1.81</v>
      </c>
      <c r="J19" s="2">
        <f>H19*I19</f>
        <v>74.029</v>
      </c>
      <c r="K19" t="s">
        <v>24</v>
      </c>
      <c r="O19" s="4">
        <f>P19/Q19*100</f>
        <v>157.31515469323546</v>
      </c>
      <c r="P19" s="2">
        <v>300</v>
      </c>
      <c r="Q19" s="17">
        <f>S19*5</f>
        <v>190.7</v>
      </c>
      <c r="R19" s="4">
        <f>P19-Q19</f>
        <v>109.30000000000001</v>
      </c>
      <c r="S19" s="2">
        <v>38.14</v>
      </c>
      <c r="T19" s="11" t="s">
        <v>9</v>
      </c>
      <c r="U19" s="18" t="s">
        <v>20</v>
      </c>
      <c r="V19" t="s">
        <v>22</v>
      </c>
    </row>
    <row r="20" spans="1:22" ht="12.75">
      <c r="A20" s="2"/>
      <c r="B20" s="5">
        <f>B18+B19</f>
        <v>7.59</v>
      </c>
      <c r="C20" s="2">
        <f>C18+C19</f>
        <v>294.42040000000003</v>
      </c>
      <c r="D20" t="s">
        <v>32</v>
      </c>
      <c r="H20" s="2"/>
      <c r="I20" s="5">
        <f>I18+I19</f>
        <v>7.59</v>
      </c>
      <c r="J20" s="2">
        <f>J18+J19</f>
        <v>294.42040000000003</v>
      </c>
      <c r="K20" t="s">
        <v>32</v>
      </c>
      <c r="O20" s="4">
        <f>P20/Q20*100</f>
        <v>154.42958300550748</v>
      </c>
      <c r="P20" s="2">
        <v>294.42</v>
      </c>
      <c r="Q20" s="17">
        <f>S20*5</f>
        <v>190.65</v>
      </c>
      <c r="R20" s="4">
        <f>P20-Q20</f>
        <v>103.77000000000001</v>
      </c>
      <c r="S20" s="2">
        <v>38.13</v>
      </c>
      <c r="T20" s="11" t="s">
        <v>10</v>
      </c>
      <c r="U20" s="18" t="s">
        <v>20</v>
      </c>
      <c r="V20" t="s">
        <v>22</v>
      </c>
    </row>
    <row r="21" spans="1:22" ht="12.75">
      <c r="A21" s="2"/>
      <c r="B21" s="2"/>
      <c r="C21" s="2">
        <f>C20-C17</f>
        <v>46.62040000000002</v>
      </c>
      <c r="D21" t="s">
        <v>41</v>
      </c>
      <c r="H21" s="2"/>
      <c r="I21" s="2"/>
      <c r="J21" s="2">
        <f>J20-J17</f>
        <v>84.42040000000003</v>
      </c>
      <c r="K21" t="s">
        <v>41</v>
      </c>
      <c r="O21" s="4">
        <f>P21/Q21*100</f>
        <v>178.11291165708315</v>
      </c>
      <c r="P21" s="2">
        <v>340.73</v>
      </c>
      <c r="Q21" s="17">
        <f>S21*5</f>
        <v>191.29999999999998</v>
      </c>
      <c r="R21" s="4">
        <f>P21-Q21</f>
        <v>149.43000000000004</v>
      </c>
      <c r="S21" s="2">
        <v>38.26</v>
      </c>
      <c r="T21" s="11" t="s">
        <v>11</v>
      </c>
      <c r="U21" s="18" t="s">
        <v>20</v>
      </c>
      <c r="V21" t="s">
        <v>22</v>
      </c>
    </row>
    <row r="22" spans="1:19" ht="12.75">
      <c r="A22" s="2"/>
      <c r="B22" s="2"/>
      <c r="C22" s="2">
        <f>C20/C17*100</f>
        <v>118.81372074253431</v>
      </c>
      <c r="D22" t="s">
        <v>27</v>
      </c>
      <c r="H22" s="2"/>
      <c r="I22" s="2"/>
      <c r="J22" s="2">
        <f>J20/J17*100</f>
        <v>140.2001904761905</v>
      </c>
      <c r="K22" t="s">
        <v>27</v>
      </c>
      <c r="R22" s="4">
        <f>AVERAGE(R19:R21)</f>
        <v>120.83333333333336</v>
      </c>
      <c r="S22" t="s">
        <v>17</v>
      </c>
    </row>
    <row r="24" spans="2:20" ht="12.75">
      <c r="B24" s="3" t="s">
        <v>4</v>
      </c>
      <c r="C24" s="3"/>
      <c r="E24" s="3" t="s">
        <v>20</v>
      </c>
      <c r="F24" s="3"/>
      <c r="I24" s="3" t="s">
        <v>4</v>
      </c>
      <c r="J24" s="3"/>
      <c r="L24" s="3" t="s">
        <v>20</v>
      </c>
      <c r="M24" s="3"/>
      <c r="S24" s="15" t="s">
        <v>34</v>
      </c>
      <c r="T24" s="15"/>
    </row>
    <row r="25" spans="2:20" ht="12.75">
      <c r="B25" t="s">
        <v>7</v>
      </c>
      <c r="D25" t="s">
        <v>13</v>
      </c>
      <c r="I25" t="s">
        <v>7</v>
      </c>
      <c r="K25" s="19" t="s">
        <v>13</v>
      </c>
      <c r="O25" s="6" t="s">
        <v>8</v>
      </c>
      <c r="P25" s="5" t="s">
        <v>40</v>
      </c>
      <c r="Q25" s="5" t="s">
        <v>38</v>
      </c>
      <c r="R25" s="5" t="s">
        <v>39</v>
      </c>
      <c r="S25" s="7" t="s">
        <v>29</v>
      </c>
      <c r="T25" s="10" t="s">
        <v>31</v>
      </c>
    </row>
    <row r="26" spans="1:22" ht="12.75">
      <c r="A26" s="2" t="s">
        <v>36</v>
      </c>
      <c r="B26" s="2" t="s">
        <v>15</v>
      </c>
      <c r="C26" s="2" t="s">
        <v>37</v>
      </c>
      <c r="D26" t="s">
        <v>22</v>
      </c>
      <c r="H26" s="2" t="s">
        <v>36</v>
      </c>
      <c r="I26" s="2" t="s">
        <v>15</v>
      </c>
      <c r="J26" s="2" t="s">
        <v>37</v>
      </c>
      <c r="K26" t="s">
        <v>22</v>
      </c>
      <c r="O26" s="4">
        <f>P26/Q26*100</f>
        <v>150.37593984962405</v>
      </c>
      <c r="P26" s="2">
        <v>300</v>
      </c>
      <c r="Q26" s="17">
        <f>S26*4.75</f>
        <v>199.5</v>
      </c>
      <c r="R26" s="4">
        <f>P26-Q26</f>
        <v>100.5</v>
      </c>
      <c r="S26" s="8">
        <v>42</v>
      </c>
      <c r="T26" s="11" t="s">
        <v>9</v>
      </c>
      <c r="U26" s="18" t="s">
        <v>20</v>
      </c>
      <c r="V26" t="s">
        <v>22</v>
      </c>
    </row>
    <row r="27" spans="1:22" ht="12.75">
      <c r="A27" s="4">
        <v>42.1</v>
      </c>
      <c r="B27" s="4">
        <v>5.9</v>
      </c>
      <c r="C27" s="4">
        <f>A27*B27</f>
        <v>248.39000000000001</v>
      </c>
      <c r="D27" t="s">
        <v>19</v>
      </c>
      <c r="H27" s="4">
        <v>42.1</v>
      </c>
      <c r="I27" s="6">
        <v>5</v>
      </c>
      <c r="J27" s="4">
        <f>H27*I27</f>
        <v>210.5</v>
      </c>
      <c r="K27" t="s">
        <v>19</v>
      </c>
      <c r="O27" s="4">
        <f>P27/Q27*100</f>
        <v>147.57894736842104</v>
      </c>
      <c r="P27" s="2">
        <v>294.42</v>
      </c>
      <c r="Q27" s="17">
        <f>S27*4.75</f>
        <v>199.5</v>
      </c>
      <c r="R27" s="4">
        <f>P27-Q27</f>
        <v>94.92000000000002</v>
      </c>
      <c r="S27" s="8">
        <v>42</v>
      </c>
      <c r="T27" s="11" t="s">
        <v>10</v>
      </c>
      <c r="U27" s="18" t="s">
        <v>20</v>
      </c>
      <c r="V27" t="s">
        <v>22</v>
      </c>
    </row>
    <row r="28" spans="1:22" ht="12.75">
      <c r="A28" s="2">
        <v>38.26</v>
      </c>
      <c r="B28" s="2">
        <v>5.83</v>
      </c>
      <c r="C28" s="2">
        <f>A28*B28</f>
        <v>223.0558</v>
      </c>
      <c r="D28" t="s">
        <v>23</v>
      </c>
      <c r="H28" s="2">
        <v>38.26</v>
      </c>
      <c r="I28" s="2">
        <v>5.83</v>
      </c>
      <c r="J28" s="2">
        <f>H28*I28</f>
        <v>223.0558</v>
      </c>
      <c r="K28" t="s">
        <v>23</v>
      </c>
      <c r="O28" s="4">
        <f>P28/Q28*100</f>
        <v>170.7919799498747</v>
      </c>
      <c r="P28" s="2">
        <v>340.73</v>
      </c>
      <c r="Q28" s="17">
        <f>S28*4.75</f>
        <v>199.5</v>
      </c>
      <c r="R28" s="4">
        <f>P28-Q28</f>
        <v>141.23000000000002</v>
      </c>
      <c r="S28" s="8">
        <v>42</v>
      </c>
      <c r="T28" s="11" t="s">
        <v>11</v>
      </c>
      <c r="U28" s="18" t="s">
        <v>20</v>
      </c>
      <c r="V28" t="s">
        <v>22</v>
      </c>
    </row>
    <row r="29" spans="1:19" ht="12.75">
      <c r="A29" s="2">
        <v>41</v>
      </c>
      <c r="B29" s="2">
        <v>2.87</v>
      </c>
      <c r="C29" s="2">
        <f>A29*B29</f>
        <v>117.67</v>
      </c>
      <c r="D29" t="s">
        <v>26</v>
      </c>
      <c r="H29" s="2">
        <v>41</v>
      </c>
      <c r="I29" s="2">
        <v>2.87</v>
      </c>
      <c r="J29" s="2">
        <f>H29*I29</f>
        <v>117.67</v>
      </c>
      <c r="K29" t="s">
        <v>26</v>
      </c>
      <c r="R29" s="4">
        <f>AVERAGE(R26:R28)</f>
        <v>112.21666666666668</v>
      </c>
      <c r="S29" t="s">
        <v>17</v>
      </c>
    </row>
    <row r="30" spans="1:11" ht="12.75">
      <c r="A30" s="2"/>
      <c r="B30" s="5">
        <f>B28+B29</f>
        <v>8.7</v>
      </c>
      <c r="C30" s="2">
        <f>C28+C29</f>
        <v>340.7258</v>
      </c>
      <c r="D30" t="s">
        <v>32</v>
      </c>
      <c r="H30" s="2"/>
      <c r="I30" s="5">
        <f>I28+I29</f>
        <v>8.7</v>
      </c>
      <c r="J30" s="2">
        <f>J28+J29</f>
        <v>340.7258</v>
      </c>
      <c r="K30" t="s">
        <v>32</v>
      </c>
    </row>
    <row r="31" spans="1:21" ht="12.75">
      <c r="A31" s="2"/>
      <c r="B31" s="2"/>
      <c r="C31" s="2">
        <f>C30-C27</f>
        <v>92.33579999999998</v>
      </c>
      <c r="D31" t="s">
        <v>41</v>
      </c>
      <c r="H31" s="2"/>
      <c r="I31" s="2"/>
      <c r="J31" s="2">
        <f>J30-J27</f>
        <v>130.2258</v>
      </c>
      <c r="K31" t="s">
        <v>41</v>
      </c>
      <c r="S31" s="15" t="s">
        <v>14</v>
      </c>
      <c r="T31" s="15"/>
      <c r="U31" s="15"/>
    </row>
    <row r="32" spans="1:20" ht="12.75">
      <c r="A32" s="2"/>
      <c r="B32" s="2"/>
      <c r="C32" s="2">
        <f>C30/C27*100</f>
        <v>137.1737187487419</v>
      </c>
      <c r="D32" t="s">
        <v>27</v>
      </c>
      <c r="H32" s="2"/>
      <c r="I32" s="2"/>
      <c r="J32" s="2">
        <f>J30/J27*100</f>
        <v>161.86498812351545</v>
      </c>
      <c r="K32" t="s">
        <v>27</v>
      </c>
      <c r="S32" s="16" t="s">
        <v>21</v>
      </c>
      <c r="T32" s="16"/>
    </row>
    <row r="34" spans="8:12" ht="15.75">
      <c r="H34" s="1" t="s">
        <v>30</v>
      </c>
      <c r="I34" s="1"/>
      <c r="J34" s="9"/>
      <c r="K34" s="9"/>
      <c r="L34" s="9"/>
    </row>
    <row r="35" ht="12.75">
      <c r="I35" t="s">
        <v>33</v>
      </c>
    </row>
    <row r="36" ht="12.75">
      <c r="H36" t="s">
        <v>28</v>
      </c>
    </row>
    <row r="37" spans="9:13" ht="12.75">
      <c r="I37" s="3" t="s">
        <v>4</v>
      </c>
      <c r="J37" s="3"/>
      <c r="L37" s="3" t="s">
        <v>20</v>
      </c>
      <c r="M37" s="3"/>
    </row>
    <row r="38" spans="9:11" ht="12.75">
      <c r="I38" t="s">
        <v>5</v>
      </c>
      <c r="K38" s="19" t="s">
        <v>12</v>
      </c>
    </row>
    <row r="39" spans="8:11" ht="12.75">
      <c r="H39" s="2" t="s">
        <v>36</v>
      </c>
      <c r="I39" s="2" t="s">
        <v>15</v>
      </c>
      <c r="J39" s="2" t="s">
        <v>37</v>
      </c>
      <c r="K39" t="s">
        <v>22</v>
      </c>
    </row>
    <row r="40" spans="8:11" ht="12.75">
      <c r="H40" s="4">
        <v>42</v>
      </c>
      <c r="I40" s="6">
        <v>4.75</v>
      </c>
      <c r="J40" s="4">
        <f>H40*I40</f>
        <v>199.5</v>
      </c>
      <c r="K40" t="s">
        <v>19</v>
      </c>
    </row>
    <row r="41" spans="8:11" ht="12.75">
      <c r="H41" s="2">
        <v>38.14</v>
      </c>
      <c r="I41" s="2">
        <v>5.76</v>
      </c>
      <c r="J41" s="2">
        <f>H41*I41</f>
        <v>219.6864</v>
      </c>
      <c r="K41" t="s">
        <v>23</v>
      </c>
    </row>
    <row r="42" spans="8:11" ht="12.75">
      <c r="H42" s="2">
        <v>41.1</v>
      </c>
      <c r="I42" s="2">
        <v>1.954</v>
      </c>
      <c r="J42" s="2">
        <f>H42*I42</f>
        <v>80.3094</v>
      </c>
      <c r="K42" t="s">
        <v>25</v>
      </c>
    </row>
    <row r="43" spans="8:11" ht="12.75">
      <c r="H43" s="2"/>
      <c r="I43" s="5">
        <f>I41+I42</f>
        <v>7.7139999999999995</v>
      </c>
      <c r="J43" s="2">
        <f>J41+J42</f>
        <v>299.9958</v>
      </c>
      <c r="K43" t="s">
        <v>32</v>
      </c>
    </row>
    <row r="44" spans="8:11" ht="12.75">
      <c r="H44" s="2"/>
      <c r="I44" s="2"/>
      <c r="J44" s="2">
        <f>J43-J40</f>
        <v>100.49579999999997</v>
      </c>
      <c r="K44" t="s">
        <v>41</v>
      </c>
    </row>
    <row r="45" spans="8:11" ht="12.75">
      <c r="H45" s="2"/>
      <c r="I45" s="2"/>
      <c r="J45" s="2">
        <f>J43/J40*100</f>
        <v>150.37383458646616</v>
      </c>
      <c r="K45" t="s">
        <v>27</v>
      </c>
    </row>
    <row r="47" spans="9:13" ht="12.75">
      <c r="I47" s="3" t="s">
        <v>4</v>
      </c>
      <c r="J47" s="3"/>
      <c r="L47" s="3" t="s">
        <v>20</v>
      </c>
      <c r="M47" s="3"/>
    </row>
    <row r="48" spans="9:11" ht="12.75">
      <c r="I48" t="s">
        <v>6</v>
      </c>
      <c r="K48" s="19" t="s">
        <v>12</v>
      </c>
    </row>
    <row r="49" spans="8:11" ht="12.75">
      <c r="H49" s="2" t="s">
        <v>36</v>
      </c>
      <c r="I49" s="2" t="s">
        <v>15</v>
      </c>
      <c r="J49" s="2" t="s">
        <v>37</v>
      </c>
      <c r="K49" t="s">
        <v>22</v>
      </c>
    </row>
    <row r="50" spans="8:11" ht="12.75">
      <c r="H50" s="4">
        <v>42</v>
      </c>
      <c r="I50" s="6">
        <v>4.75</v>
      </c>
      <c r="J50" s="4">
        <f>H50*I50</f>
        <v>199.5</v>
      </c>
      <c r="K50" t="s">
        <v>19</v>
      </c>
    </row>
    <row r="51" spans="8:11" ht="12.75">
      <c r="H51" s="2">
        <v>38.13</v>
      </c>
      <c r="I51" s="2">
        <v>5.78</v>
      </c>
      <c r="J51" s="2">
        <f>H51*I51</f>
        <v>220.39140000000003</v>
      </c>
      <c r="K51" t="s">
        <v>23</v>
      </c>
    </row>
    <row r="52" spans="8:11" ht="12.75">
      <c r="H52" s="2">
        <v>40.9</v>
      </c>
      <c r="I52" s="2">
        <v>1.81</v>
      </c>
      <c r="J52" s="2">
        <f>H52*I52</f>
        <v>74.029</v>
      </c>
      <c r="K52" t="s">
        <v>24</v>
      </c>
    </row>
    <row r="53" spans="8:11" ht="12.75">
      <c r="H53" s="2"/>
      <c r="I53" s="5">
        <f>I51+I52</f>
        <v>7.59</v>
      </c>
      <c r="J53" s="2">
        <f>J51+J52</f>
        <v>294.42040000000003</v>
      </c>
      <c r="K53" t="s">
        <v>32</v>
      </c>
    </row>
    <row r="54" spans="8:11" ht="12.75">
      <c r="H54" s="2"/>
      <c r="I54" s="2"/>
      <c r="J54" s="2">
        <f>J53-J50</f>
        <v>94.92040000000003</v>
      </c>
      <c r="K54" t="s">
        <v>41</v>
      </c>
    </row>
    <row r="55" spans="8:11" ht="12.75">
      <c r="H55" s="2"/>
      <c r="I55" s="2"/>
      <c r="J55" s="2">
        <f>J53/J50*100</f>
        <v>147.57914786967422</v>
      </c>
      <c r="K55" t="s">
        <v>27</v>
      </c>
    </row>
    <row r="57" spans="9:13" ht="12.75">
      <c r="I57" s="3" t="s">
        <v>4</v>
      </c>
      <c r="J57" s="3"/>
      <c r="L57" s="3" t="s">
        <v>20</v>
      </c>
      <c r="M57" s="3"/>
    </row>
    <row r="58" spans="9:11" ht="12.75">
      <c r="I58" t="s">
        <v>7</v>
      </c>
      <c r="K58" s="19" t="s">
        <v>12</v>
      </c>
    </row>
    <row r="59" spans="8:11" ht="12.75">
      <c r="H59" s="2" t="s">
        <v>36</v>
      </c>
      <c r="I59" s="2" t="s">
        <v>15</v>
      </c>
      <c r="J59" s="2" t="s">
        <v>37</v>
      </c>
      <c r="K59" t="s">
        <v>22</v>
      </c>
    </row>
    <row r="60" spans="8:11" ht="12.75">
      <c r="H60" s="4">
        <v>42.1</v>
      </c>
      <c r="I60" s="6">
        <v>4.75</v>
      </c>
      <c r="J60" s="4">
        <f>H60*I60</f>
        <v>199.975</v>
      </c>
      <c r="K60" t="s">
        <v>19</v>
      </c>
    </row>
    <row r="61" spans="8:11" ht="12.75">
      <c r="H61" s="2">
        <v>38.26</v>
      </c>
      <c r="I61" s="2">
        <v>5.83</v>
      </c>
      <c r="J61" s="2">
        <f>H61*I61</f>
        <v>223.0558</v>
      </c>
      <c r="K61" t="s">
        <v>23</v>
      </c>
    </row>
    <row r="62" spans="8:11" ht="12.75">
      <c r="H62" s="2">
        <v>41</v>
      </c>
      <c r="I62" s="2">
        <v>2.87</v>
      </c>
      <c r="J62" s="2">
        <f>H62*I62</f>
        <v>117.67</v>
      </c>
      <c r="K62" t="s">
        <v>26</v>
      </c>
    </row>
    <row r="63" spans="8:11" ht="12.75">
      <c r="H63" s="2"/>
      <c r="I63" s="5">
        <f>I61+I62</f>
        <v>8.7</v>
      </c>
      <c r="J63" s="2">
        <f>J61+J62</f>
        <v>340.7258</v>
      </c>
      <c r="K63" t="s">
        <v>32</v>
      </c>
    </row>
    <row r="64" spans="8:11" ht="12.75">
      <c r="H64" s="2"/>
      <c r="I64" s="2"/>
      <c r="J64" s="2">
        <f>J63-J60</f>
        <v>140.7508</v>
      </c>
      <c r="K64" t="s">
        <v>41</v>
      </c>
    </row>
    <row r="65" spans="8:11" ht="12.75">
      <c r="H65" s="2"/>
      <c r="I65" s="2"/>
      <c r="J65" s="2">
        <f>J63/J60*100</f>
        <v>170.3841980247531</v>
      </c>
      <c r="K65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2018-10-27T11:21:27Z</dcterms:modified>
  <cp:category/>
  <cp:version/>
  <cp:contentType/>
  <cp:contentStatus/>
</cp:coreProperties>
</file>